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<sst xmlns="http://schemas.openxmlformats.org/spreadsheetml/2006/main" count="403" uniqueCount="121">
  <si>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</si>
  <si>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</si>
  <si>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</si>
  <si>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</si>
  <si>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</si>
  <si>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</si>
  <si>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</si>
  <si>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</si>
  <si>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</si>
  <si>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</si>
  <si>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</si>
  <si>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</si>
  <si>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</si>
  <si>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</si>
  <si>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</si>
  <si>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</si>
  <si>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</si>
  <si>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</si>
  <si>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</si>
  <si>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</si>
  <si>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</si>
  <si>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</si>
  <si>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</si>
  <si>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</si>
  <si>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</si>
  <si>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</si>
  <si>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</si>
  <si>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</si>
  <si>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</si>
  <si>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</si>
  <si>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</si>
  <si>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</si>
  <si>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</si>
  <si>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</si>
  <si>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</si>
  <si>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</si>
  <si>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</si>
  <si>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</si>
  <si>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</si>
  <si>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</si>
  <si>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</si>
  <si>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</si>
  <si>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</si>
  <si>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</si>
  <si>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</si>
  <si>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</si>
  <si>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</si>
  <si>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</si>
  <si>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</si>
  <si>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</si>
  <si>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</si>
  <si>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</si>
  <si>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</si>
  <si>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</si>
  <si>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</si>
  <si>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</si>
  <si>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</si>
  <si>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</si>
  <si>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</si>
  <si>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</si>
  <si>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</si>
  <si>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</si>
  <si>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</si>
  <si>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</si>
  <si>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</si>
  <si>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</si>
  <si>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</si>
  <si>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</si>
  <si>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</si>
  <si>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</si>
  <si>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</si>
  <si>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</si>
  <si>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</si>
  <si>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</si>
  <si>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</si>
  <si>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</si>
  <si>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</si>
  <si>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</si>
  <si>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</si>
  <si>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</si>
  <si>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</si>
  <si>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</si>
  <si>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</si>
  <si>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</si>
  <si>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</si>
  <si>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</si>
  <si>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</si>
  <si>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</si>
  <si>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</si>
  <si>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</si>
  <si>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</si>
  <si>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</si>
  <si>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</si>
  <si>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</si>
  <si>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</si>
  <si>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</si>
  <si>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</si>
  <si>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</si>
  <si>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</si>
  <si>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</si>
  <si>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</si>
  <si>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</si>
  <si>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</si>
  <si>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</si>
  <si>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</si>
  <si>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</si>
  <si>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</si>
  <si>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</si>
  <si>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</si>
  <si>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</si>
  <si>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</si>
  <si>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</si>
  <si>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</si>
  <si>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</si>
  <si>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</si>
  <si>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план на січень-листопад  2014р.</t>
  </si>
  <si>
    <t>станом на 27.11.2014 р.</t>
  </si>
  <si>
    <r>
      <t xml:space="preserve">станом на 27.11.2014р.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</si>
  <si>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27.11.2014р.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</si>
  <si>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27.11.2014</t>
    </r>
    <r>
      <rPr>
        <sz val="10"/>
        <rFont val="Times New Roman"/>
        <family val="1"/>
      </rPr>
      <t xml:space="preserve"> (тис.грн.)</t>
    </r>
  </si>
  <si>
    <t>Зміни до розпису станом на 27.11.2014р.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</si>
</sst>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3170412"/>
        <c:axId val="52989389"/>
      </c:lineChart>
      <c:catAx>
        <c:axId val="431704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89389"/>
        <c:crosses val="autoZero"/>
        <c:auto val="0"/>
        <c:lblOffset val="100"/>
        <c:tickLblSkip val="1"/>
        <c:noMultiLvlLbl val="0"/>
      </c:catAx>
      <c:valAx>
        <c:axId val="52989389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17041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3512582"/>
        <c:axId val="56068919"/>
      </c:lineChart>
      <c:catAx>
        <c:axId val="435125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68919"/>
        <c:crosses val="autoZero"/>
        <c:auto val="0"/>
        <c:lblOffset val="100"/>
        <c:tickLblSkip val="1"/>
        <c:noMultiLvlLbl val="0"/>
      </c:catAx>
      <c:valAx>
        <c:axId val="56068919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51258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листопад!$J$4:$J$21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листопад!$K$4:$K$23</c:f>
              <c:numCache/>
            </c:numRef>
          </c:val>
          <c:smooth val="1"/>
        </c:ser>
        <c:marker val="1"/>
        <c:axId val="34858224"/>
        <c:axId val="45288561"/>
      </c:lineChart>
      <c:catAx>
        <c:axId val="348582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88561"/>
        <c:crosses val="autoZero"/>
        <c:auto val="0"/>
        <c:lblOffset val="100"/>
        <c:tickLblSkip val="1"/>
        <c:noMultiLvlLbl val="0"/>
      </c:catAx>
      <c:valAx>
        <c:axId val="45288561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8582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27.11.2014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943866"/>
        <c:axId val="44494795"/>
      </c:bar3DChart>
      <c:catAx>
        <c:axId val="4943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4494795"/>
        <c:crosses val="autoZero"/>
        <c:auto val="1"/>
        <c:lblOffset val="100"/>
        <c:tickLblSkip val="1"/>
        <c:noMultiLvlLbl val="0"/>
      </c:catAx>
      <c:valAx>
        <c:axId val="44494795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3866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4908836"/>
        <c:axId val="47308613"/>
      </c:barChart>
      <c:catAx>
        <c:axId val="6490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08613"/>
        <c:crosses val="autoZero"/>
        <c:auto val="1"/>
        <c:lblOffset val="100"/>
        <c:tickLblSkip val="1"/>
        <c:noMultiLvlLbl val="0"/>
      </c:catAx>
      <c:valAx>
        <c:axId val="47308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08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3124334"/>
        <c:axId val="6792415"/>
      </c:barChart>
      <c:catAx>
        <c:axId val="23124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92415"/>
        <c:crosses val="autoZero"/>
        <c:auto val="1"/>
        <c:lblOffset val="100"/>
        <c:tickLblSkip val="1"/>
        <c:noMultiLvlLbl val="0"/>
      </c:catAx>
      <c:valAx>
        <c:axId val="67924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24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61131736"/>
        <c:axId val="13314713"/>
      </c:barChart>
      <c:catAx>
        <c:axId val="61131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14713"/>
        <c:crosses val="autoZero"/>
        <c:auto val="1"/>
        <c:lblOffset val="100"/>
        <c:tickLblSkip val="1"/>
        <c:noMultiLvlLbl val="0"/>
      </c:catAx>
      <c:valAx>
        <c:axId val="13314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31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7142454"/>
        <c:axId val="64282087"/>
      </c:lineChart>
      <c:catAx>
        <c:axId val="71424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82087"/>
        <c:crosses val="autoZero"/>
        <c:auto val="0"/>
        <c:lblOffset val="100"/>
        <c:tickLblSkip val="1"/>
        <c:noMultiLvlLbl val="0"/>
      </c:catAx>
      <c:valAx>
        <c:axId val="6428208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1424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1667872"/>
        <c:axId val="39466529"/>
      </c:lineChart>
      <c:catAx>
        <c:axId val="416678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66529"/>
        <c:crosses val="autoZero"/>
        <c:auto val="0"/>
        <c:lblOffset val="100"/>
        <c:tickLblSkip val="1"/>
        <c:noMultiLvlLbl val="0"/>
      </c:catAx>
      <c:valAx>
        <c:axId val="3946652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6678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9654442"/>
        <c:axId val="42672251"/>
      </c:lineChart>
      <c:catAx>
        <c:axId val="196544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72251"/>
        <c:crosses val="autoZero"/>
        <c:auto val="0"/>
        <c:lblOffset val="100"/>
        <c:tickLblSkip val="1"/>
        <c:noMultiLvlLbl val="0"/>
      </c:catAx>
      <c:valAx>
        <c:axId val="4267225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6544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8505940"/>
        <c:axId val="33900277"/>
      </c:lineChart>
      <c:catAx>
        <c:axId val="485059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00277"/>
        <c:crosses val="autoZero"/>
        <c:auto val="0"/>
        <c:lblOffset val="100"/>
        <c:tickLblSkip val="1"/>
        <c:noMultiLvlLbl val="0"/>
      </c:catAx>
      <c:valAx>
        <c:axId val="3390027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50594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6667038"/>
        <c:axId val="61567887"/>
      </c:lineChart>
      <c:catAx>
        <c:axId val="366670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67887"/>
        <c:crosses val="autoZero"/>
        <c:auto val="0"/>
        <c:lblOffset val="100"/>
        <c:tickLblSkip val="1"/>
        <c:noMultiLvlLbl val="0"/>
      </c:catAx>
      <c:valAx>
        <c:axId val="61567887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6670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17240072"/>
        <c:axId val="20942921"/>
      </c:lineChart>
      <c:catAx>
        <c:axId val="172400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42921"/>
        <c:crosses val="autoZero"/>
        <c:auto val="0"/>
        <c:lblOffset val="100"/>
        <c:tickLblSkip val="1"/>
        <c:noMultiLvlLbl val="0"/>
      </c:catAx>
      <c:valAx>
        <c:axId val="2094292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2400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4268562"/>
        <c:axId val="18655011"/>
      </c:lineChart>
      <c:catAx>
        <c:axId val="542685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55011"/>
        <c:crosses val="autoZero"/>
        <c:auto val="0"/>
        <c:lblOffset val="100"/>
        <c:tickLblSkip val="1"/>
        <c:noMultiLvlLbl val="0"/>
      </c:catAx>
      <c:valAx>
        <c:axId val="1865501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26856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33677372"/>
        <c:axId val="34660893"/>
      </c:lineChart>
      <c:catAx>
        <c:axId val="336773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60893"/>
        <c:crosses val="autoZero"/>
        <c:auto val="0"/>
        <c:lblOffset val="100"/>
        <c:tickLblSkip val="1"/>
        <c:noMultiLvlLbl val="0"/>
      </c:catAx>
      <c:valAx>
        <c:axId val="3466089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6773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446 565,2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431 203,0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- 10 205,1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листопад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41 837,9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-15 362,2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2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3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4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5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6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7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8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62</v>
      </c>
      <c r="O1" s="132"/>
      <c r="P1" s="132"/>
      <c r="Q1" s="132"/>
      <c r="R1" s="132"/>
      <c r="S1" s="133"/>
    </row>
    <row r="2" spans="1:19" ht="16.5" thickBot="1">
      <c r="A2" s="134" t="s">
        <v>63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64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41671</v>
      </c>
      <c r="O29" s="127">
        <f>'[1]січень '!$D$142</f>
        <v>111410.62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41671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107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109</v>
      </c>
      <c r="O1" s="132"/>
      <c r="P1" s="132"/>
      <c r="Q1" s="132"/>
      <c r="R1" s="132"/>
      <c r="S1" s="133"/>
    </row>
    <row r="2" spans="1:19" ht="16.5" thickBot="1">
      <c r="A2" s="134" t="s">
        <v>110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111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f>1+0.8</f>
        <v>1.8</v>
      </c>
      <c r="I22" s="82">
        <f t="shared" si="0"/>
        <v>1.4000000000001138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270.1</v>
      </c>
      <c r="I27" s="43">
        <f>SUM(I4:I25)</f>
        <v>102.25000000000037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4" t="s">
        <v>41</v>
      </c>
      <c r="O30" s="124"/>
      <c r="P30" s="124"/>
      <c r="Q30" s="124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6" t="s">
        <v>34</v>
      </c>
      <c r="O31" s="126"/>
      <c r="P31" s="126"/>
      <c r="Q31" s="126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>
        <v>41944</v>
      </c>
      <c r="O32" s="127">
        <f>'[1]жовтень'!$D$143</f>
        <v>116647.51</v>
      </c>
      <c r="P32" s="127"/>
      <c r="Q32" s="127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7"/>
      <c r="O33" s="127"/>
      <c r="P33" s="127"/>
      <c r="Q33" s="127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8" t="s">
        <v>56</v>
      </c>
      <c r="P35" s="119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57</v>
      </c>
      <c r="P36" s="120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1" t="s">
        <v>60</v>
      </c>
      <c r="P37" s="122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35</v>
      </c>
      <c r="O40" s="124"/>
      <c r="P40" s="124"/>
      <c r="Q40" s="124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5" t="s">
        <v>36</v>
      </c>
      <c r="O41" s="125"/>
      <c r="P41" s="125"/>
      <c r="Q41" s="125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>
        <v>41944</v>
      </c>
      <c r="O42" s="123">
        <v>0</v>
      </c>
      <c r="P42" s="123"/>
      <c r="Q42" s="123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7"/>
      <c r="O43" s="123"/>
      <c r="P43" s="123"/>
      <c r="Q43" s="123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1" sqref="Q31:Q3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114</v>
      </c>
      <c r="O1" s="132"/>
      <c r="P1" s="132"/>
      <c r="Q1" s="132"/>
      <c r="R1" s="132"/>
      <c r="S1" s="133"/>
    </row>
    <row r="2" spans="1:19" ht="16.5" thickBot="1">
      <c r="A2" s="134" t="s">
        <v>116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117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AVERAGE(J4:J21)</f>
        <v>1757.3755555555556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1757.4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1757.4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1757.4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1757.4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1757.4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1757.4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1757.4</v>
      </c>
      <c r="N11" s="47">
        <v>0</v>
      </c>
      <c r="O11" s="48">
        <v>0</v>
      </c>
      <c r="P11" s="49">
        <v>606.2</v>
      </c>
      <c r="Q11" s="49">
        <v>11.92</v>
      </c>
      <c r="R11" s="46">
        <v>0</v>
      </c>
      <c r="S11" s="35">
        <f t="shared" si="2"/>
        <v>618.12</v>
      </c>
    </row>
    <row r="12" spans="1:19" ht="12.75">
      <c r="A12" s="13">
        <v>41956</v>
      </c>
      <c r="B12" s="42">
        <v>841.8</v>
      </c>
      <c r="C12" s="80">
        <v>92.6</v>
      </c>
      <c r="D12" s="3">
        <v>0</v>
      </c>
      <c r="E12" s="3">
        <v>11.1</v>
      </c>
      <c r="F12" s="3">
        <v>95.4</v>
      </c>
      <c r="G12" s="3">
        <v>0</v>
      </c>
      <c r="H12" s="3">
        <v>2.6</v>
      </c>
      <c r="I12" s="82">
        <f t="shared" si="0"/>
        <v>11.940000000000106</v>
      </c>
      <c r="J12" s="42">
        <v>1055.44</v>
      </c>
      <c r="K12" s="42">
        <v>1100</v>
      </c>
      <c r="L12" s="4">
        <f t="shared" si="1"/>
        <v>0.9594909090909092</v>
      </c>
      <c r="M12" s="2">
        <v>1757.4</v>
      </c>
      <c r="N12" s="47">
        <v>0</v>
      </c>
      <c r="O12" s="48">
        <v>0</v>
      </c>
      <c r="P12" s="49">
        <v>402.3</v>
      </c>
      <c r="Q12" s="49">
        <v>0</v>
      </c>
      <c r="R12" s="46">
        <v>0.2</v>
      </c>
      <c r="S12" s="35">
        <f t="shared" si="2"/>
        <v>402.5</v>
      </c>
    </row>
    <row r="13" spans="1:19" ht="12.75">
      <c r="A13" s="13">
        <v>41957</v>
      </c>
      <c r="B13" s="80">
        <v>3482.3</v>
      </c>
      <c r="C13" s="80">
        <v>206.9</v>
      </c>
      <c r="D13" s="3">
        <v>0</v>
      </c>
      <c r="E13" s="3">
        <v>11.2</v>
      </c>
      <c r="F13" s="3">
        <v>103.8</v>
      </c>
      <c r="G13" s="3">
        <v>0</v>
      </c>
      <c r="H13" s="3">
        <v>0.5</v>
      </c>
      <c r="I13" s="82">
        <f t="shared" si="0"/>
        <v>6.199999999999903</v>
      </c>
      <c r="J13" s="42">
        <v>3810.9</v>
      </c>
      <c r="K13" s="42">
        <v>1800</v>
      </c>
      <c r="L13" s="4">
        <f t="shared" si="1"/>
        <v>2.117166666666667</v>
      </c>
      <c r="M13" s="2">
        <v>1757.4</v>
      </c>
      <c r="N13" s="47">
        <v>300</v>
      </c>
      <c r="O13" s="48">
        <v>0</v>
      </c>
      <c r="P13" s="49">
        <v>650.4</v>
      </c>
      <c r="Q13" s="49">
        <v>0</v>
      </c>
      <c r="R13" s="46">
        <v>0.5</v>
      </c>
      <c r="S13" s="35">
        <f t="shared" si="2"/>
        <v>950.9</v>
      </c>
    </row>
    <row r="14" spans="1:19" ht="12.75">
      <c r="A14" s="13">
        <v>41960</v>
      </c>
      <c r="B14" s="42">
        <v>862.9</v>
      </c>
      <c r="C14" s="80">
        <v>146.9</v>
      </c>
      <c r="D14" s="3">
        <v>3.9</v>
      </c>
      <c r="E14" s="3">
        <v>6.8</v>
      </c>
      <c r="F14" s="3">
        <v>6.9</v>
      </c>
      <c r="G14" s="3">
        <v>0</v>
      </c>
      <c r="H14" s="3">
        <v>5</v>
      </c>
      <c r="I14" s="82">
        <f t="shared" si="0"/>
        <v>2.5000000000001084</v>
      </c>
      <c r="J14" s="42">
        <v>1034.9</v>
      </c>
      <c r="K14" s="42">
        <v>2300</v>
      </c>
      <c r="L14" s="4">
        <f t="shared" si="1"/>
        <v>0.4499565217391305</v>
      </c>
      <c r="M14" s="2">
        <v>1757.4</v>
      </c>
      <c r="N14" s="47">
        <v>100</v>
      </c>
      <c r="O14" s="53">
        <v>0</v>
      </c>
      <c r="P14" s="54">
        <v>1297.7</v>
      </c>
      <c r="Q14" s="49">
        <v>0</v>
      </c>
      <c r="R14" s="46">
        <v>0.5</v>
      </c>
      <c r="S14" s="35">
        <f t="shared" si="2"/>
        <v>1398.2</v>
      </c>
    </row>
    <row r="15" spans="1:19" ht="12.75">
      <c r="A15" s="13">
        <v>41961</v>
      </c>
      <c r="B15" s="42">
        <v>636.2</v>
      </c>
      <c r="C15" s="80">
        <v>228.5</v>
      </c>
      <c r="D15" s="3">
        <v>0</v>
      </c>
      <c r="E15" s="3">
        <v>6.4</v>
      </c>
      <c r="F15" s="3">
        <v>3.9</v>
      </c>
      <c r="G15" s="3">
        <v>0</v>
      </c>
      <c r="H15" s="3">
        <v>3.2</v>
      </c>
      <c r="I15" s="82">
        <f>J15-B15-C15-D15-E15-F15-G15-H15</f>
        <v>10.599999999999909</v>
      </c>
      <c r="J15" s="42">
        <v>888.8</v>
      </c>
      <c r="K15" s="42">
        <v>1560</v>
      </c>
      <c r="L15" s="4">
        <f t="shared" si="1"/>
        <v>0.5697435897435897</v>
      </c>
      <c r="M15" s="2">
        <v>1757.4</v>
      </c>
      <c r="N15" s="47">
        <v>29.6</v>
      </c>
      <c r="O15" s="53">
        <v>0</v>
      </c>
      <c r="P15" s="54">
        <v>1176.5</v>
      </c>
      <c r="Q15" s="49">
        <v>0</v>
      </c>
      <c r="R15" s="46">
        <v>8.3</v>
      </c>
      <c r="S15" s="35">
        <f t="shared" si="2"/>
        <v>1214.3999999999999</v>
      </c>
    </row>
    <row r="16" spans="1:19" ht="12.75">
      <c r="A16" s="13">
        <v>41962</v>
      </c>
      <c r="B16" s="48">
        <v>998.5</v>
      </c>
      <c r="C16" s="69">
        <v>141.9</v>
      </c>
      <c r="D16" s="79">
        <v>0</v>
      </c>
      <c r="E16" s="79">
        <v>4.8</v>
      </c>
      <c r="F16" s="79">
        <v>0.5</v>
      </c>
      <c r="G16" s="79">
        <v>0</v>
      </c>
      <c r="H16" s="79">
        <v>33.1</v>
      </c>
      <c r="I16" s="69">
        <f>J16-B16-C16-D16-E16-F16-G16-H16</f>
        <v>0.19999999999999574</v>
      </c>
      <c r="J16" s="48">
        <v>1179</v>
      </c>
      <c r="K16" s="56">
        <v>1850</v>
      </c>
      <c r="L16" s="4">
        <f>J15/K16</f>
        <v>0.4804324324324324</v>
      </c>
      <c r="M16" s="2">
        <v>1757.4</v>
      </c>
      <c r="N16" s="47">
        <v>78.4</v>
      </c>
      <c r="O16" s="53">
        <v>0</v>
      </c>
      <c r="P16" s="54">
        <v>1224.9</v>
      </c>
      <c r="Q16" s="49">
        <v>0</v>
      </c>
      <c r="R16" s="46">
        <v>0</v>
      </c>
      <c r="S16" s="35">
        <f t="shared" si="2"/>
        <v>1303.3000000000002</v>
      </c>
    </row>
    <row r="17" spans="1:19" ht="12.75">
      <c r="A17" s="13">
        <v>41963</v>
      </c>
      <c r="B17" s="42">
        <v>2634.4</v>
      </c>
      <c r="C17" s="80">
        <v>154.5</v>
      </c>
      <c r="D17" s="3">
        <v>0</v>
      </c>
      <c r="E17" s="3">
        <v>5.6</v>
      </c>
      <c r="F17" s="3">
        <v>0</v>
      </c>
      <c r="G17" s="3">
        <v>0</v>
      </c>
      <c r="H17" s="3">
        <v>0</v>
      </c>
      <c r="I17" s="82">
        <f>J17-B17-C17-D17-E17-F17-G17-H17</f>
        <v>7.9</v>
      </c>
      <c r="J17" s="42">
        <v>2802.4</v>
      </c>
      <c r="K17" s="56">
        <v>2200</v>
      </c>
      <c r="L17" s="4">
        <f t="shared" si="1"/>
        <v>1.273818181818182</v>
      </c>
      <c r="M17" s="2">
        <v>1757.4</v>
      </c>
      <c r="N17" s="47">
        <v>2.1</v>
      </c>
      <c r="O17" s="53">
        <v>0</v>
      </c>
      <c r="P17" s="54">
        <v>318.5</v>
      </c>
      <c r="Q17" s="49">
        <v>0</v>
      </c>
      <c r="R17" s="46">
        <v>0.24</v>
      </c>
      <c r="S17" s="35">
        <f t="shared" si="2"/>
        <v>320.84000000000003</v>
      </c>
    </row>
    <row r="18" spans="1:19" ht="12.75">
      <c r="A18" s="13">
        <v>41964</v>
      </c>
      <c r="B18" s="42">
        <v>3632.8</v>
      </c>
      <c r="C18" s="80">
        <v>129.6</v>
      </c>
      <c r="D18" s="3">
        <v>0</v>
      </c>
      <c r="E18" s="3">
        <v>8.1</v>
      </c>
      <c r="F18" s="3">
        <v>4</v>
      </c>
      <c r="G18" s="3">
        <v>0</v>
      </c>
      <c r="H18" s="3">
        <v>0.4</v>
      </c>
      <c r="I18" s="82">
        <f t="shared" si="0"/>
        <v>3.900000000000006</v>
      </c>
      <c r="J18" s="42">
        <v>3778.8</v>
      </c>
      <c r="K18" s="42">
        <v>3200</v>
      </c>
      <c r="L18" s="4">
        <f t="shared" si="1"/>
        <v>1.1808750000000001</v>
      </c>
      <c r="M18" s="2">
        <v>1757.4</v>
      </c>
      <c r="N18" s="47">
        <v>0</v>
      </c>
      <c r="O18" s="53">
        <v>0</v>
      </c>
      <c r="P18" s="54">
        <v>115.7</v>
      </c>
      <c r="Q18" s="49">
        <v>0</v>
      </c>
      <c r="R18" s="46">
        <v>0.24</v>
      </c>
      <c r="S18" s="35">
        <f>N18+O18+Q18+P18+R18</f>
        <v>115.94</v>
      </c>
    </row>
    <row r="19" spans="1:19" ht="12.75">
      <c r="A19" s="13">
        <v>41967</v>
      </c>
      <c r="B19" s="42">
        <v>740.2</v>
      </c>
      <c r="C19" s="80">
        <v>369.2</v>
      </c>
      <c r="D19" s="3">
        <v>-256.9</v>
      </c>
      <c r="E19" s="3">
        <v>9.4</v>
      </c>
      <c r="F19" s="3">
        <v>0</v>
      </c>
      <c r="G19" s="3">
        <v>0.1</v>
      </c>
      <c r="H19" s="3">
        <v>2.9</v>
      </c>
      <c r="I19" s="82">
        <f t="shared" si="0"/>
        <v>1.5399999999999978</v>
      </c>
      <c r="J19" s="42">
        <v>866.44</v>
      </c>
      <c r="K19" s="42">
        <v>1700</v>
      </c>
      <c r="L19" s="4">
        <f t="shared" si="1"/>
        <v>0.5096705882352941</v>
      </c>
      <c r="M19" s="2">
        <v>1757.4</v>
      </c>
      <c r="N19" s="47">
        <v>0</v>
      </c>
      <c r="O19" s="53">
        <v>0</v>
      </c>
      <c r="P19" s="54">
        <v>72.24</v>
      </c>
      <c r="Q19" s="49">
        <v>0</v>
      </c>
      <c r="R19" s="46">
        <v>0.24</v>
      </c>
      <c r="S19" s="35">
        <f>N19+O19+Q19+P19+R19</f>
        <v>72.47999999999999</v>
      </c>
    </row>
    <row r="20" spans="1:19" ht="12.75">
      <c r="A20" s="13">
        <v>41968</v>
      </c>
      <c r="B20" s="42">
        <v>685.9</v>
      </c>
      <c r="C20" s="80">
        <v>580.7</v>
      </c>
      <c r="D20" s="3">
        <v>0</v>
      </c>
      <c r="E20" s="3">
        <v>4.6</v>
      </c>
      <c r="F20" s="3">
        <v>1</v>
      </c>
      <c r="G20" s="3">
        <v>0</v>
      </c>
      <c r="H20" s="3">
        <v>0</v>
      </c>
      <c r="I20" s="82">
        <f t="shared" si="0"/>
        <v>-38.79999999999993</v>
      </c>
      <c r="J20" s="42">
        <v>1233.4</v>
      </c>
      <c r="K20" s="42">
        <v>1300</v>
      </c>
      <c r="L20" s="4">
        <f t="shared" si="1"/>
        <v>0.9487692307692308</v>
      </c>
      <c r="M20" s="2">
        <v>1757.4</v>
      </c>
      <c r="N20" s="47">
        <v>7.8</v>
      </c>
      <c r="O20" s="53">
        <v>0</v>
      </c>
      <c r="P20" s="54">
        <v>126.7</v>
      </c>
      <c r="Q20" s="49">
        <v>0</v>
      </c>
      <c r="R20" s="46">
        <v>3.2</v>
      </c>
      <c r="S20" s="35">
        <f t="shared" si="2"/>
        <v>137.7</v>
      </c>
    </row>
    <row r="21" spans="1:19" ht="12.75">
      <c r="A21" s="13">
        <v>41969</v>
      </c>
      <c r="B21" s="42">
        <v>720.2</v>
      </c>
      <c r="C21" s="80">
        <v>764.3</v>
      </c>
      <c r="D21" s="3">
        <v>-243.1</v>
      </c>
      <c r="E21" s="3">
        <v>1.1</v>
      </c>
      <c r="F21" s="3">
        <v>2.5</v>
      </c>
      <c r="G21" s="3">
        <v>0</v>
      </c>
      <c r="H21" s="3">
        <v>0</v>
      </c>
      <c r="I21" s="82">
        <f t="shared" si="0"/>
        <v>1.2999999999999488</v>
      </c>
      <c r="J21" s="42">
        <v>1246.3</v>
      </c>
      <c r="K21" s="42">
        <v>1400</v>
      </c>
      <c r="L21" s="4">
        <f t="shared" si="1"/>
        <v>0.8902142857142857</v>
      </c>
      <c r="M21" s="2">
        <v>1757.4</v>
      </c>
      <c r="N21" s="47">
        <v>6.8</v>
      </c>
      <c r="O21" s="53">
        <v>166.8</v>
      </c>
      <c r="P21" s="54">
        <v>31.3</v>
      </c>
      <c r="Q21" s="49">
        <v>0</v>
      </c>
      <c r="R21" s="46">
        <v>0.5</v>
      </c>
      <c r="S21" s="35">
        <f t="shared" si="2"/>
        <v>205.40000000000003</v>
      </c>
    </row>
    <row r="22" spans="1:19" ht="12.75">
      <c r="A22" s="13">
        <v>41970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2550</v>
      </c>
      <c r="L22" s="4">
        <f t="shared" si="1"/>
        <v>0</v>
      </c>
      <c r="M22" s="2">
        <v>1757.4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41971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6515</v>
      </c>
      <c r="L23" s="4">
        <f t="shared" si="1"/>
        <v>0</v>
      </c>
      <c r="M23" s="2">
        <v>1757.4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27126.440000000006</v>
      </c>
      <c r="C24" s="43">
        <f t="shared" si="3"/>
        <v>3391.8</v>
      </c>
      <c r="D24" s="43">
        <f t="shared" si="3"/>
        <v>-494.29999999999995</v>
      </c>
      <c r="E24" s="14">
        <f t="shared" si="3"/>
        <v>104.49999999999999</v>
      </c>
      <c r="F24" s="14">
        <f t="shared" si="3"/>
        <v>488.2</v>
      </c>
      <c r="G24" s="14">
        <f t="shared" si="3"/>
        <v>636.8000000000001</v>
      </c>
      <c r="H24" s="14">
        <f t="shared" si="3"/>
        <v>259.99999999999994</v>
      </c>
      <c r="I24" s="43">
        <f t="shared" si="3"/>
        <v>119.31999999999957</v>
      </c>
      <c r="J24" s="43">
        <f t="shared" si="3"/>
        <v>31632.760000000002</v>
      </c>
      <c r="K24" s="43">
        <f t="shared" si="3"/>
        <v>39145</v>
      </c>
      <c r="L24" s="15">
        <f t="shared" si="1"/>
        <v>0.8080919657682974</v>
      </c>
      <c r="M24" s="2"/>
      <c r="N24" s="107">
        <f aca="true" t="shared" si="4" ref="N24:S24">SUM(N4:N23)</f>
        <v>1050.3</v>
      </c>
      <c r="O24" s="107">
        <f t="shared" si="4"/>
        <v>166.8</v>
      </c>
      <c r="P24" s="107">
        <f t="shared" si="4"/>
        <v>11296.04</v>
      </c>
      <c r="Q24" s="107">
        <f t="shared" si="4"/>
        <v>156.61999999999998</v>
      </c>
      <c r="R24" s="107">
        <f t="shared" si="4"/>
        <v>17.020000000000003</v>
      </c>
      <c r="S24" s="107">
        <f t="shared" si="4"/>
        <v>12686.779999999999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41970</v>
      </c>
      <c r="O29" s="127">
        <v>120981.91939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v>112072.18718000001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v>8909.73221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41970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0" t="s">
        <v>118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6" t="s">
        <v>40</v>
      </c>
      <c r="B28" s="142" t="s">
        <v>51</v>
      </c>
      <c r="C28" s="143"/>
      <c r="D28" s="153" t="s">
        <v>28</v>
      </c>
      <c r="E28" s="153"/>
      <c r="F28" s="147" t="s">
        <v>29</v>
      </c>
      <c r="G28" s="158"/>
      <c r="H28" s="154" t="s">
        <v>39</v>
      </c>
      <c r="I28" s="147"/>
      <c r="J28" s="154" t="s">
        <v>50</v>
      </c>
      <c r="K28" s="146"/>
      <c r="L28" s="150" t="s">
        <v>45</v>
      </c>
      <c r="M28" s="151"/>
      <c r="N28" s="152"/>
      <c r="O28" s="144" t="s">
        <v>119</v>
      </c>
      <c r="P28" s="145"/>
    </row>
    <row r="29" spans="1:16" ht="45">
      <c r="A29" s="157"/>
      <c r="B29" s="72" t="s">
        <v>115</v>
      </c>
      <c r="C29" s="28" t="s">
        <v>26</v>
      </c>
      <c r="D29" s="72" t="str">
        <f>B29</f>
        <v>план на січень-листопад  2014р.</v>
      </c>
      <c r="E29" s="28" t="str">
        <f>C29</f>
        <v>факт</v>
      </c>
      <c r="F29" s="71" t="str">
        <f>B29</f>
        <v>план на січень-листопад  2014р.</v>
      </c>
      <c r="G29" s="95" t="str">
        <f>C29</f>
        <v>факт</v>
      </c>
      <c r="H29" s="72" t="str">
        <f>B29</f>
        <v>план на січень-листопад  2014р.</v>
      </c>
      <c r="I29" s="28" t="str">
        <f>C29</f>
        <v>факт</v>
      </c>
      <c r="J29" s="71" t="str">
        <f>B29</f>
        <v>план на січень-листопад  2014р.</v>
      </c>
      <c r="K29" s="95" t="str">
        <f>C29</f>
        <v>факт</v>
      </c>
      <c r="L29" s="67" t="str">
        <f>D29</f>
        <v>план на січень-листопад  2014р.</v>
      </c>
      <c r="M29" s="28" t="s">
        <v>26</v>
      </c>
      <c r="N29" s="68" t="s">
        <v>27</v>
      </c>
      <c r="O29" s="146"/>
      <c r="P29" s="147"/>
    </row>
    <row r="30" spans="1:16" ht="23.25" customHeight="1" thickBot="1">
      <c r="A30" s="66">
        <f>жовтень!O38</f>
        <v>0</v>
      </c>
      <c r="B30" s="73">
        <v>260.5</v>
      </c>
      <c r="C30" s="73">
        <v>453.96</v>
      </c>
      <c r="D30" s="74">
        <v>20309.73</v>
      </c>
      <c r="E30" s="74">
        <v>3812.43</v>
      </c>
      <c r="F30" s="75">
        <v>3361.19</v>
      </c>
      <c r="G30" s="76">
        <v>1921.61</v>
      </c>
      <c r="H30" s="76">
        <v>68712.6</v>
      </c>
      <c r="I30" s="76">
        <v>79153.3</v>
      </c>
      <c r="J30" s="76">
        <v>1810.4</v>
      </c>
      <c r="K30" s="96">
        <v>1290.64</v>
      </c>
      <c r="L30" s="97">
        <v>94454.42</v>
      </c>
      <c r="M30" s="77">
        <v>86631.94</v>
      </c>
      <c r="N30" s="78">
        <v>-7822.48</v>
      </c>
      <c r="O30" s="148">
        <v>120981.91939</v>
      </c>
      <c r="P30" s="14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3" t="s">
        <v>47</v>
      </c>
      <c r="P31" s="15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112072.18718000001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8909.73221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352008</v>
      </c>
      <c r="C47" s="40">
        <v>343148.6</v>
      </c>
      <c r="F47" s="1" t="s">
        <v>25</v>
      </c>
      <c r="G47" s="8"/>
      <c r="H47" s="15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71913.43</v>
      </c>
      <c r="C48" s="18">
        <v>71658.64</v>
      </c>
      <c r="G48" s="8"/>
      <c r="H48" s="15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1079.6</v>
      </c>
      <c r="C49" s="17">
        <v>-1375.21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1014.5</v>
      </c>
      <c r="C50" s="6">
        <v>969.64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6219.9</v>
      </c>
      <c r="C51" s="17">
        <v>5834.11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6406.5</v>
      </c>
      <c r="C52" s="17">
        <v>6573.91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2700</v>
      </c>
      <c r="C53" s="17">
        <v>2709.8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5223.29999999999</v>
      </c>
      <c r="C54" s="17">
        <v>1683.5299999999834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446565.23</v>
      </c>
      <c r="C55" s="12">
        <v>431203.02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98">
        <v>45612.2</v>
      </c>
      <c r="M6" s="16">
        <v>68565.6</v>
      </c>
      <c r="N6" s="57">
        <f>SUM(B6:M6)</f>
        <v>537039.9</v>
      </c>
    </row>
    <row r="7" spans="1:14" ht="25.5">
      <c r="A7" s="19" t="s">
        <v>120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99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0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0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0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0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0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0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0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1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65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67</v>
      </c>
      <c r="O1" s="132"/>
      <c r="P1" s="132"/>
      <c r="Q1" s="132"/>
      <c r="R1" s="132"/>
      <c r="S1" s="133"/>
    </row>
    <row r="2" spans="1:19" ht="16.5" thickBot="1">
      <c r="A2" s="134" t="s">
        <v>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71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41699</v>
      </c>
      <c r="O29" s="127">
        <f>'[1]лютий'!$D$142</f>
        <v>121970.53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41699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74</v>
      </c>
      <c r="O1" s="132"/>
      <c r="P1" s="132"/>
      <c r="Q1" s="132"/>
      <c r="R1" s="132"/>
      <c r="S1" s="133"/>
    </row>
    <row r="2" spans="1:19" ht="16.5" thickBot="1">
      <c r="A2" s="134" t="s">
        <v>75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76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41730</v>
      </c>
      <c r="O29" s="127">
        <f>'[1]березень'!$D$142</f>
        <v>114985.02570999999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41730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77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79</v>
      </c>
      <c r="O1" s="132"/>
      <c r="P1" s="132"/>
      <c r="Q1" s="132"/>
      <c r="R1" s="132"/>
      <c r="S1" s="133"/>
    </row>
    <row r="2" spans="1:19" ht="16.5" thickBot="1">
      <c r="A2" s="134" t="s">
        <v>80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81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4" t="s">
        <v>41</v>
      </c>
      <c r="O28" s="124"/>
      <c r="P28" s="124"/>
      <c r="Q28" s="12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6" t="s">
        <v>34</v>
      </c>
      <c r="O29" s="126"/>
      <c r="P29" s="126"/>
      <c r="Q29" s="126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>
        <v>41760</v>
      </c>
      <c r="O30" s="127">
        <f>'[1]квітень'!$D$142</f>
        <v>123251.48</v>
      </c>
      <c r="P30" s="127"/>
      <c r="Q30" s="127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/>
      <c r="O31" s="127"/>
      <c r="P31" s="127"/>
      <c r="Q31" s="127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8" t="s">
        <v>56</v>
      </c>
      <c r="P33" s="119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57</v>
      </c>
      <c r="P34" s="120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1" t="s">
        <v>60</v>
      </c>
      <c r="P35" s="122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35</v>
      </c>
      <c r="O38" s="124"/>
      <c r="P38" s="124"/>
      <c r="Q38" s="12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5" t="s">
        <v>36</v>
      </c>
      <c r="O39" s="125"/>
      <c r="P39" s="125"/>
      <c r="Q39" s="125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>
        <v>41760</v>
      </c>
      <c r="O40" s="123">
        <v>0</v>
      </c>
      <c r="P40" s="123"/>
      <c r="Q40" s="123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7"/>
      <c r="O41" s="123"/>
      <c r="P41" s="123"/>
      <c r="Q41" s="123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84</v>
      </c>
      <c r="O1" s="132"/>
      <c r="P1" s="132"/>
      <c r="Q1" s="132"/>
      <c r="R1" s="132"/>
      <c r="S1" s="133"/>
    </row>
    <row r="2" spans="1:19" ht="16.5" thickBot="1">
      <c r="A2" s="134" t="s">
        <v>85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86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4" t="s">
        <v>41</v>
      </c>
      <c r="O26" s="124"/>
      <c r="P26" s="124"/>
      <c r="Q26" s="12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6" t="s">
        <v>34</v>
      </c>
      <c r="O27" s="126"/>
      <c r="P27" s="126"/>
      <c r="Q27" s="126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41791</v>
      </c>
      <c r="O28" s="127">
        <f>'[1]травень'!$D$142</f>
        <v>118982.48</v>
      </c>
      <c r="P28" s="127"/>
      <c r="Q28" s="127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7"/>
      <c r="P29" s="127"/>
      <c r="Q29" s="127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8" t="s">
        <v>56</v>
      </c>
      <c r="P31" s="119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0" t="s">
        <v>57</v>
      </c>
      <c r="P32" s="120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60</v>
      </c>
      <c r="P33" s="122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4" t="s">
        <v>35</v>
      </c>
      <c r="O36" s="124"/>
      <c r="P36" s="124"/>
      <c r="Q36" s="12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41791</v>
      </c>
      <c r="O38" s="123">
        <v>0</v>
      </c>
      <c r="P38" s="123"/>
      <c r="Q38" s="123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3"/>
      <c r="P39" s="123"/>
      <c r="Q39" s="123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87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89</v>
      </c>
      <c r="O1" s="132"/>
      <c r="P1" s="132"/>
      <c r="Q1" s="132"/>
      <c r="R1" s="132"/>
      <c r="S1" s="133"/>
    </row>
    <row r="2" spans="1:19" ht="16.5" thickBot="1">
      <c r="A2" s="134" t="s">
        <v>90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91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4" t="s">
        <v>41</v>
      </c>
      <c r="O26" s="124"/>
      <c r="P26" s="124"/>
      <c r="Q26" s="12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6" t="s">
        <v>34</v>
      </c>
      <c r="O27" s="126"/>
      <c r="P27" s="126"/>
      <c r="Q27" s="126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41821</v>
      </c>
      <c r="O28" s="127">
        <f>'[1]червень'!$D$143</f>
        <v>117976.29</v>
      </c>
      <c r="P28" s="127"/>
      <c r="Q28" s="127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7"/>
      <c r="P29" s="127"/>
      <c r="Q29" s="127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8" t="s">
        <v>56</v>
      </c>
      <c r="P31" s="119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0" t="s">
        <v>57</v>
      </c>
      <c r="P32" s="120"/>
      <c r="Q32" s="83">
        <f>'[1]червень'!$I$140</f>
        <v>8909.73221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60</v>
      </c>
      <c r="P33" s="122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4" t="s">
        <v>35</v>
      </c>
      <c r="O36" s="124"/>
      <c r="P36" s="124"/>
      <c r="Q36" s="12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41821</v>
      </c>
      <c r="O38" s="123">
        <v>0</v>
      </c>
      <c r="P38" s="123"/>
      <c r="Q38" s="123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3"/>
      <c r="P39" s="123"/>
      <c r="Q39" s="123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94</v>
      </c>
      <c r="O1" s="132"/>
      <c r="P1" s="132"/>
      <c r="Q1" s="132"/>
      <c r="R1" s="132"/>
      <c r="S1" s="133"/>
    </row>
    <row r="2" spans="1:19" ht="16.5" thickBot="1">
      <c r="A2" s="134" t="s">
        <v>95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96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4" t="s">
        <v>41</v>
      </c>
      <c r="O30" s="124"/>
      <c r="P30" s="124"/>
      <c r="Q30" s="124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6" t="s">
        <v>34</v>
      </c>
      <c r="O31" s="126"/>
      <c r="P31" s="126"/>
      <c r="Q31" s="126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>
        <v>41852</v>
      </c>
      <c r="O32" s="127">
        <f>'[1]липень'!$D$143</f>
        <v>120856.76109</v>
      </c>
      <c r="P32" s="127"/>
      <c r="Q32" s="127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7"/>
      <c r="O33" s="127"/>
      <c r="P33" s="127"/>
      <c r="Q33" s="127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8" t="s">
        <v>56</v>
      </c>
      <c r="P35" s="119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57</v>
      </c>
      <c r="P36" s="120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1" t="s">
        <v>60</v>
      </c>
      <c r="P37" s="122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35</v>
      </c>
      <c r="O40" s="124"/>
      <c r="P40" s="124"/>
      <c r="Q40" s="124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5" t="s">
        <v>36</v>
      </c>
      <c r="O41" s="125"/>
      <c r="P41" s="125"/>
      <c r="Q41" s="125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>
        <v>41852</v>
      </c>
      <c r="O42" s="123">
        <v>0</v>
      </c>
      <c r="P42" s="123"/>
      <c r="Q42" s="123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7"/>
      <c r="O43" s="123"/>
      <c r="P43" s="123"/>
      <c r="Q43" s="123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99</v>
      </c>
      <c r="O1" s="132"/>
      <c r="P1" s="132"/>
      <c r="Q1" s="132"/>
      <c r="R1" s="132"/>
      <c r="S1" s="133"/>
    </row>
    <row r="2" spans="1:19" ht="16.5" thickBot="1">
      <c r="A2" s="134" t="s">
        <v>100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101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41883</v>
      </c>
      <c r="O29" s="127">
        <f>'[1]серпень'!$D$143</f>
        <v>127799.14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41883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103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104</v>
      </c>
      <c r="O1" s="132"/>
      <c r="P1" s="132"/>
      <c r="Q1" s="132"/>
      <c r="R1" s="132"/>
      <c r="S1" s="133"/>
    </row>
    <row r="2" spans="1:19" ht="16.5" thickBot="1">
      <c r="A2" s="134" t="s">
        <v>105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106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4" t="s">
        <v>41</v>
      </c>
      <c r="O29" s="124"/>
      <c r="P29" s="124"/>
      <c r="Q29" s="124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6" t="s">
        <v>34</v>
      </c>
      <c r="O30" s="126"/>
      <c r="P30" s="126"/>
      <c r="Q30" s="126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6">
        <v>41913</v>
      </c>
      <c r="O31" s="127">
        <f>'[1]вересень'!$D$143</f>
        <v>121201.10921</v>
      </c>
      <c r="P31" s="127"/>
      <c r="Q31" s="127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/>
      <c r="O32" s="127"/>
      <c r="P32" s="127"/>
      <c r="Q32" s="127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8" t="s">
        <v>56</v>
      </c>
      <c r="P34" s="119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57</v>
      </c>
      <c r="P35" s="120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60</v>
      </c>
      <c r="P36" s="122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4" t="s">
        <v>35</v>
      </c>
      <c r="O39" s="124"/>
      <c r="P39" s="124"/>
      <c r="Q39" s="124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36</v>
      </c>
      <c r="O40" s="125"/>
      <c r="P40" s="125"/>
      <c r="Q40" s="125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>
        <v>41913</v>
      </c>
      <c r="O41" s="123">
        <v>0</v>
      </c>
      <c r="P41" s="123"/>
      <c r="Q41" s="123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/>
      <c r="O42" s="123"/>
      <c r="P42" s="123"/>
      <c r="Q42" s="123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2014-11-27T08:19:20Z</dcterms:modified>
  <cp:category/>
  <cp:version/>
  <cp:contentType/>
  <cp:contentStatus/>
</cp:coreProperties>
</file>